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<sst xmlns="http://schemas.openxmlformats.org/spreadsheetml/2006/main" count="187" uniqueCount="104">
  <si>
    <t>2025年饶河县垦地合作补贴公示名单</t>
  </si>
  <si>
    <t>乡镇</t>
  </si>
  <si>
    <t>村</t>
  </si>
  <si>
    <t>合作社名称</t>
  </si>
  <si>
    <t>服务类型</t>
  </si>
  <si>
    <t>面积（亩）</t>
  </si>
  <si>
    <t>申请补贴资金（元）</t>
  </si>
  <si>
    <t>备注</t>
  </si>
  <si>
    <t>玉米</t>
  </si>
  <si>
    <t>大豆</t>
  </si>
  <si>
    <t>水稻</t>
  </si>
  <si>
    <t>饶河镇</t>
  </si>
  <si>
    <t>饶河村</t>
  </si>
  <si>
    <t>黑龙江可牛智慧农业发展有限公司</t>
  </si>
  <si>
    <t>整村推进</t>
  </si>
  <si>
    <t>包含奖金15万元</t>
  </si>
  <si>
    <t>振兴村</t>
  </si>
  <si>
    <t>饶河县兄弟谷物种植农民专业合作社</t>
  </si>
  <si>
    <t>饶河镇合计：</t>
  </si>
  <si>
    <t>西丰镇</t>
  </si>
  <si>
    <t>河南村</t>
  </si>
  <si>
    <t>饶河县民盛谷物种植农民专业合作社</t>
  </si>
  <si>
    <t>千亩示范方</t>
  </si>
  <si>
    <t>河北村</t>
  </si>
  <si>
    <t>长山村</t>
  </si>
  <si>
    <t>包含奖金10万元</t>
  </si>
  <si>
    <t>富丰村</t>
  </si>
  <si>
    <t>辐射多环节</t>
  </si>
  <si>
    <t>西丰镇合计：</t>
  </si>
  <si>
    <t>五林洞镇</t>
  </si>
  <si>
    <t>西南岔村</t>
  </si>
  <si>
    <t>饶河县万鑫农业机械专业合作社</t>
  </si>
  <si>
    <t>鹿山村</t>
  </si>
  <si>
    <t>饶河县沃丰谷物种植农民专业合作社</t>
  </si>
  <si>
    <t>五林洞镇合计：</t>
  </si>
  <si>
    <t>小佳河镇</t>
  </si>
  <si>
    <t>佳平村</t>
  </si>
  <si>
    <t>饶河县晟峰谷物种植农民专业合作社</t>
  </si>
  <si>
    <t>包含奖金3万元</t>
  </si>
  <si>
    <t>林海村</t>
  </si>
  <si>
    <t>饶河县顺鑫谷物种植专业合作社</t>
  </si>
  <si>
    <t>创新村</t>
  </si>
  <si>
    <t>饶河县大农户种植农民专业合作社</t>
  </si>
  <si>
    <t>多环节</t>
  </si>
  <si>
    <t>佳兴村</t>
  </si>
  <si>
    <t>饶河县恒宇谷物种植农民专业合作社</t>
  </si>
  <si>
    <t>蜂场村</t>
  </si>
  <si>
    <t>饶河县稼和谷物种植专业合作社</t>
  </si>
  <si>
    <t>吉龙村</t>
  </si>
  <si>
    <t>饶河县五谷大地谷物种植专业合作社</t>
  </si>
  <si>
    <t>永丰村</t>
  </si>
  <si>
    <t>饶河县长谷谷物种植农民专业合作社</t>
  </si>
  <si>
    <t>市场化营销</t>
  </si>
  <si>
    <t>蛤蟆河村</t>
  </si>
  <si>
    <t>饶河县振粮农作物种植农民专业合作社</t>
  </si>
  <si>
    <t>万亩创建片</t>
  </si>
  <si>
    <t>小佳河镇合计：</t>
  </si>
  <si>
    <t>山里乡</t>
  </si>
  <si>
    <t>山河村</t>
  </si>
  <si>
    <t>饶河县鑫田谷物种植农民专业合作社</t>
  </si>
  <si>
    <t>山里村</t>
  </si>
  <si>
    <t>宾丰屯</t>
  </si>
  <si>
    <t>饶河县犇鑫谷物种植农民专业合作社</t>
  </si>
  <si>
    <t>光明村</t>
  </si>
  <si>
    <t>山里乡合计：</t>
  </si>
  <si>
    <t>大佳河乡</t>
  </si>
  <si>
    <t>永富村</t>
  </si>
  <si>
    <t>饶河县智勇谷物种植农民专业合作社</t>
  </si>
  <si>
    <t>百亩示范方</t>
  </si>
  <si>
    <t>永前村</t>
  </si>
  <si>
    <t>永胜村</t>
  </si>
  <si>
    <t>大佳河村</t>
  </si>
  <si>
    <t>饶河县大家和谷物种植农民专业合作社</t>
  </si>
  <si>
    <t>大佳河乡合计：</t>
  </si>
  <si>
    <t>西林子乡</t>
  </si>
  <si>
    <t>沙河子村</t>
  </si>
  <si>
    <t>饶河县鸿兴豆类种植农民专业合作社</t>
  </si>
  <si>
    <t>包含奖金6万元</t>
  </si>
  <si>
    <t>三人班村</t>
  </si>
  <si>
    <t>饶河县祥瑞豆类种植农民专业合作社</t>
  </si>
  <si>
    <t>兰桥村</t>
  </si>
  <si>
    <t>饶河鸿兴豆类种植农民专业合作社</t>
  </si>
  <si>
    <t>北山村</t>
  </si>
  <si>
    <t>饶河县众信谷物种植专业合作社联社</t>
  </si>
  <si>
    <t>西林子乡合计：</t>
  </si>
  <si>
    <t>四排乡</t>
  </si>
  <si>
    <t>四排村</t>
  </si>
  <si>
    <t>饶河县赫津谷物种植专业合作社</t>
  </si>
  <si>
    <t>曙光村</t>
  </si>
  <si>
    <t>平原村</t>
  </si>
  <si>
    <t>饶河县春民农业有限公司</t>
  </si>
  <si>
    <t>四排乡合计：</t>
  </si>
  <si>
    <t>大通河乡</t>
  </si>
  <si>
    <t>兴隆村</t>
  </si>
  <si>
    <t>饶河县同发谷物种植农民专业合作社</t>
  </si>
  <si>
    <t>青山村</t>
  </si>
  <si>
    <t>永利村</t>
  </si>
  <si>
    <t>永明村</t>
  </si>
  <si>
    <t>饶河县谷顺农作物种植农民专业合作社</t>
  </si>
  <si>
    <t>青山林场</t>
  </si>
  <si>
    <t>通河林场</t>
  </si>
  <si>
    <t>辐射单环节</t>
  </si>
  <si>
    <t>大通河乡合计：</t>
  </si>
  <si>
    <t>全县合计：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</si>
</sst>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topLeftCell="A42" workbookViewId="0">
      <selection activeCell="J23" sqref="J23"/>
    </sheetView>
  </sheetViews>
  <sheetFormatPr defaultColWidth="9" defaultRowHeight="20.25"/>
  <cols>
    <col min="1" max="1" width="13.875" style="2" customWidth="1"/>
    <col min="2" max="2" width="13.25" style="2" customWidth="1"/>
    <col min="3" max="3" width="46" style="2" customWidth="1"/>
    <col min="4" max="4" width="19.625" style="2" customWidth="1"/>
    <col min="5" max="5" width="12.5" style="2" customWidth="1"/>
    <col min="6" max="6" width="13.25" style="2" customWidth="1"/>
    <col min="7" max="7" width="13.5" style="2" customWidth="1"/>
    <col min="8" max="8" width="26" style="2" customWidth="1"/>
    <col min="9" max="9" width="24.625" style="2" customWidth="1"/>
    <col min="10" max="10" width="14.375" style="2"/>
    <col min="11" max="16384" width="9" style="2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 t="s">
        <v>6</v>
      </c>
      <c r="I2" s="4" t="s">
        <v>7</v>
      </c>
    </row>
    <row r="3" spans="1:9">
      <c r="A3" s="4"/>
      <c r="B3" s="4"/>
      <c r="C3" s="4"/>
      <c r="D3" s="4"/>
      <c r="E3" s="4" t="s">
        <v>8</v>
      </c>
      <c r="F3" s="4" t="s">
        <v>9</v>
      </c>
      <c r="G3" s="4" t="s">
        <v>10</v>
      </c>
      <c r="H3" s="4"/>
      <c r="I3" s="4"/>
    </row>
    <row r="4" spans="1:9">
      <c r="A4" s="4" t="s">
        <v>11</v>
      </c>
      <c r="B4" s="5" t="s">
        <v>12</v>
      </c>
      <c r="C4" s="4" t="s">
        <v>13</v>
      </c>
      <c r="D4" s="4" t="s">
        <v>14</v>
      </c>
      <c r="E4" s="4">
        <v>4229.72</v>
      </c>
      <c r="F4" s="4">
        <v>5770.28</v>
      </c>
      <c r="G4" s="4"/>
      <c r="H4" s="4">
        <v>713445.8</v>
      </c>
      <c r="I4" s="4" t="s">
        <v>15</v>
      </c>
    </row>
    <row r="5" spans="1:9">
      <c r="A5" s="4"/>
      <c r="B5" s="5" t="s">
        <v>16</v>
      </c>
      <c r="C5" s="4" t="s">
        <v>17</v>
      </c>
      <c r="D5" s="4" t="s">
        <v>14</v>
      </c>
      <c r="E5" s="4">
        <v>4123.2</v>
      </c>
      <c r="F5" s="4">
        <v>5876.8</v>
      </c>
      <c r="G5" s="4"/>
      <c r="H5" s="4">
        <v>711848</v>
      </c>
      <c r="I5" s="4" t="s">
        <v>15</v>
      </c>
    </row>
    <row r="6" s="1" customFormat="1" spans="1:9">
      <c r="A6" s="6" t="s">
        <v>18</v>
      </c>
      <c r="B6" s="7"/>
      <c r="C6" s="7"/>
      <c r="D6" s="8"/>
      <c r="E6" s="9">
        <f>SUM(E4:E5)</f>
        <v>8352.92</v>
      </c>
      <c r="F6" s="9">
        <f>SUM(F4:F5)</f>
        <v>11647.08</v>
      </c>
      <c r="G6" s="9"/>
      <c r="H6" s="9">
        <f>SUM(H4:H5)</f>
        <v>1425293.8</v>
      </c>
      <c r="I6" s="9"/>
    </row>
    <row r="7" spans="1:9">
      <c r="A7" s="4" t="s">
        <v>19</v>
      </c>
      <c r="B7" s="5" t="s">
        <v>20</v>
      </c>
      <c r="C7" s="4" t="s">
        <v>21</v>
      </c>
      <c r="D7" s="4" t="s">
        <v>22</v>
      </c>
      <c r="E7" s="4">
        <v>1000</v>
      </c>
      <c r="F7" s="4"/>
      <c r="G7" s="4"/>
      <c r="H7" s="4">
        <v>65000</v>
      </c>
      <c r="I7" s="4"/>
    </row>
    <row r="8" spans="1:9">
      <c r="A8" s="4"/>
      <c r="B8" s="5" t="s">
        <v>20</v>
      </c>
      <c r="C8" s="4" t="s">
        <v>21</v>
      </c>
      <c r="D8" s="4" t="s">
        <v>22</v>
      </c>
      <c r="E8" s="4">
        <v>1000</v>
      </c>
      <c r="F8" s="4"/>
      <c r="G8" s="4"/>
      <c r="H8" s="4">
        <v>65000</v>
      </c>
      <c r="I8" s="4"/>
    </row>
    <row r="9" spans="1:9">
      <c r="A9" s="4"/>
      <c r="B9" s="5" t="s">
        <v>23</v>
      </c>
      <c r="C9" s="4" t="s">
        <v>21</v>
      </c>
      <c r="D9" s="4" t="s">
        <v>14</v>
      </c>
      <c r="E9" s="4">
        <v>1580</v>
      </c>
      <c r="F9" s="4">
        <v>4641.7</v>
      </c>
      <c r="G9" s="4"/>
      <c r="H9" s="4">
        <v>334785</v>
      </c>
      <c r="I9" s="4"/>
    </row>
    <row r="10" spans="1:9">
      <c r="A10" s="4"/>
      <c r="B10" s="5" t="s">
        <v>24</v>
      </c>
      <c r="C10" s="4" t="s">
        <v>21</v>
      </c>
      <c r="D10" s="4" t="s">
        <v>14</v>
      </c>
      <c r="E10" s="4">
        <v>3680.35</v>
      </c>
      <c r="F10" s="4">
        <v>1324.15</v>
      </c>
      <c r="G10" s="4">
        <v>764</v>
      </c>
      <c r="H10" s="4">
        <v>435990.25</v>
      </c>
      <c r="I10" s="4" t="s">
        <v>25</v>
      </c>
    </row>
    <row r="11" spans="1:9">
      <c r="A11" s="4"/>
      <c r="B11" s="5" t="s">
        <v>26</v>
      </c>
      <c r="C11" s="4" t="s">
        <v>21</v>
      </c>
      <c r="D11" s="4" t="s">
        <v>27</v>
      </c>
      <c r="E11" s="4">
        <v>9878.5</v>
      </c>
      <c r="F11" s="4"/>
      <c r="G11" s="4"/>
      <c r="H11" s="4">
        <f t="shared" ref="H11:H15" si="0">E11*10+F11*20</f>
        <v>98785</v>
      </c>
      <c r="I11" s="4"/>
    </row>
    <row r="12" s="1" customFormat="1" spans="1:9">
      <c r="A12" s="6" t="s">
        <v>28</v>
      </c>
      <c r="B12" s="7"/>
      <c r="C12" s="7"/>
      <c r="D12" s="8"/>
      <c r="E12" s="9">
        <f>SUM(E7:E11)</f>
        <v>17138.85</v>
      </c>
      <c r="F12" s="9">
        <f>SUM(F7:F11)</f>
        <v>5965.85</v>
      </c>
      <c r="G12" s="9">
        <f>SUM(G7:G11)</f>
        <v>764</v>
      </c>
      <c r="H12" s="9">
        <f>SUM(H7:H11)</f>
        <v>999560.25</v>
      </c>
      <c r="I12" s="9"/>
    </row>
    <row r="13" spans="1:9">
      <c r="A13" s="4" t="s">
        <v>29</v>
      </c>
      <c r="B13" s="5" t="s">
        <v>30</v>
      </c>
      <c r="C13" s="4" t="s">
        <v>31</v>
      </c>
      <c r="D13" s="4" t="s">
        <v>22</v>
      </c>
      <c r="E13" s="4">
        <v>1000</v>
      </c>
      <c r="F13" s="4"/>
      <c r="G13" s="4"/>
      <c r="H13" s="4">
        <v>65000</v>
      </c>
      <c r="I13" s="4"/>
    </row>
    <row r="14" spans="1:9">
      <c r="A14" s="4"/>
      <c r="B14" s="5" t="s">
        <v>30</v>
      </c>
      <c r="C14" s="4" t="s">
        <v>31</v>
      </c>
      <c r="D14" s="4" t="s">
        <v>27</v>
      </c>
      <c r="E14" s="4">
        <v>5000</v>
      </c>
      <c r="F14" s="4">
        <v>2000</v>
      </c>
      <c r="G14" s="4"/>
      <c r="H14" s="4">
        <f t="shared" si="0"/>
        <v>90000</v>
      </c>
      <c r="I14" s="4"/>
    </row>
    <row r="15" spans="1:9">
      <c r="A15" s="4"/>
      <c r="B15" s="5" t="s">
        <v>32</v>
      </c>
      <c r="C15" s="4" t="s">
        <v>33</v>
      </c>
      <c r="D15" s="4" t="s">
        <v>27</v>
      </c>
      <c r="E15" s="4">
        <v>1463</v>
      </c>
      <c r="F15" s="4">
        <v>2440</v>
      </c>
      <c r="G15" s="4"/>
      <c r="H15" s="4">
        <f t="shared" si="0"/>
        <v>63430</v>
      </c>
      <c r="I15" s="4"/>
    </row>
    <row r="16" s="1" customFormat="1" spans="1:9">
      <c r="A16" s="6" t="s">
        <v>34</v>
      </c>
      <c r="B16" s="7"/>
      <c r="C16" s="7"/>
      <c r="D16" s="8"/>
      <c r="E16" s="9">
        <f>SUM(E13:E15)</f>
        <v>7463</v>
      </c>
      <c r="F16" s="9">
        <f>SUM(F13:F15)</f>
        <v>4440</v>
      </c>
      <c r="G16" s="9">
        <f>SUM(G13:G15)</f>
        <v>0</v>
      </c>
      <c r="H16" s="9">
        <f>SUM(H13:H15)</f>
        <v>218430</v>
      </c>
      <c r="I16" s="9"/>
    </row>
    <row r="17" spans="1:9">
      <c r="A17" s="4" t="s">
        <v>35</v>
      </c>
      <c r="B17" s="5" t="s">
        <v>36</v>
      </c>
      <c r="C17" s="4" t="s">
        <v>37</v>
      </c>
      <c r="D17" s="4" t="s">
        <v>14</v>
      </c>
      <c r="E17" s="4">
        <v>3214.54</v>
      </c>
      <c r="F17" s="4">
        <v>2261.94</v>
      </c>
      <c r="G17" s="4"/>
      <c r="H17" s="4">
        <v>352042.1</v>
      </c>
      <c r="I17" s="4" t="s">
        <v>38</v>
      </c>
    </row>
    <row r="18" spans="1:9">
      <c r="A18" s="4"/>
      <c r="B18" s="5" t="s">
        <v>39</v>
      </c>
      <c r="C18" s="4" t="s">
        <v>40</v>
      </c>
      <c r="D18" s="4" t="s">
        <v>14</v>
      </c>
      <c r="E18" s="4">
        <v>5500.28</v>
      </c>
      <c r="F18" s="4"/>
      <c r="G18" s="4"/>
      <c r="H18" s="4">
        <v>357518.2</v>
      </c>
      <c r="I18" s="4"/>
    </row>
    <row r="19" spans="1:9">
      <c r="A19" s="4"/>
      <c r="B19" s="5" t="s">
        <v>41</v>
      </c>
      <c r="C19" s="4" t="s">
        <v>42</v>
      </c>
      <c r="D19" s="4" t="s">
        <v>22</v>
      </c>
      <c r="E19" s="4">
        <v>5000</v>
      </c>
      <c r="F19" s="4"/>
      <c r="G19" s="4"/>
      <c r="H19" s="4">
        <v>325000</v>
      </c>
      <c r="I19" s="4"/>
    </row>
    <row r="20" spans="1:9">
      <c r="A20" s="4"/>
      <c r="B20" s="5" t="s">
        <v>41</v>
      </c>
      <c r="C20" s="4" t="s">
        <v>42</v>
      </c>
      <c r="D20" s="4" t="s">
        <v>43</v>
      </c>
      <c r="E20" s="4">
        <v>905.77</v>
      </c>
      <c r="F20" s="4">
        <v>1290</v>
      </c>
      <c r="G20" s="4"/>
      <c r="H20" s="4">
        <v>34857.7</v>
      </c>
      <c r="I20" s="4"/>
    </row>
    <row r="21" spans="1:9">
      <c r="A21" s="4"/>
      <c r="B21" s="5" t="s">
        <v>44</v>
      </c>
      <c r="C21" s="4" t="s">
        <v>45</v>
      </c>
      <c r="D21" s="4" t="s">
        <v>22</v>
      </c>
      <c r="E21" s="4">
        <v>5000</v>
      </c>
      <c r="F21" s="4">
        <v>1000</v>
      </c>
      <c r="G21" s="4"/>
      <c r="H21" s="4">
        <v>375000</v>
      </c>
      <c r="I21" s="4"/>
    </row>
    <row r="22" spans="1:9">
      <c r="A22" s="4"/>
      <c r="B22" s="5" t="s">
        <v>44</v>
      </c>
      <c r="C22" s="4" t="s">
        <v>45</v>
      </c>
      <c r="D22" s="4" t="s">
        <v>43</v>
      </c>
      <c r="E22" s="4">
        <v>325.94</v>
      </c>
      <c r="F22" s="4">
        <v>3743.3</v>
      </c>
      <c r="G22" s="4"/>
      <c r="H22" s="4">
        <v>78125.4</v>
      </c>
      <c r="I22" s="4"/>
    </row>
    <row r="23" spans="1:9">
      <c r="A23" s="4"/>
      <c r="B23" s="5" t="s">
        <v>46</v>
      </c>
      <c r="C23" s="4" t="s">
        <v>47</v>
      </c>
      <c r="D23" s="4" t="s">
        <v>22</v>
      </c>
      <c r="E23" s="4">
        <v>1000</v>
      </c>
      <c r="F23" s="4"/>
      <c r="G23" s="4"/>
      <c r="H23" s="4">
        <v>65000</v>
      </c>
      <c r="I23" s="4"/>
    </row>
    <row r="24" spans="1:9">
      <c r="A24" s="4"/>
      <c r="B24" s="5" t="s">
        <v>48</v>
      </c>
      <c r="C24" s="4" t="s">
        <v>49</v>
      </c>
      <c r="D24" s="4" t="s">
        <v>22</v>
      </c>
      <c r="E24" s="4">
        <v>5000</v>
      </c>
      <c r="F24" s="4"/>
      <c r="G24" s="4"/>
      <c r="H24" s="4">
        <v>325000</v>
      </c>
      <c r="I24" s="4"/>
    </row>
    <row r="25" spans="1:9">
      <c r="A25" s="4"/>
      <c r="B25" s="5" t="s">
        <v>48</v>
      </c>
      <c r="C25" s="4" t="s">
        <v>49</v>
      </c>
      <c r="D25" s="4" t="s">
        <v>43</v>
      </c>
      <c r="E25" s="4">
        <v>480</v>
      </c>
      <c r="F25" s="4">
        <v>1600</v>
      </c>
      <c r="G25" s="4"/>
      <c r="H25" s="4">
        <v>36800</v>
      </c>
      <c r="I25" s="4"/>
    </row>
    <row r="26" s="1" customFormat="1" spans="1:9">
      <c r="A26" s="4"/>
      <c r="B26" s="5" t="s">
        <v>50</v>
      </c>
      <c r="C26" s="4" t="s">
        <v>51</v>
      </c>
      <c r="D26" s="4" t="s">
        <v>14</v>
      </c>
      <c r="E26" s="4">
        <v>2950</v>
      </c>
      <c r="F26" s="4">
        <v>5076</v>
      </c>
      <c r="G26" s="4"/>
      <c r="H26" s="4">
        <v>595550</v>
      </c>
      <c r="I26" s="4" t="s">
        <v>15</v>
      </c>
    </row>
    <row r="27" s="1" customFormat="1" spans="1:9">
      <c r="A27" s="4"/>
      <c r="B27" s="5" t="s">
        <v>50</v>
      </c>
      <c r="C27" s="10" t="s">
        <v>51</v>
      </c>
      <c r="D27" s="4" t="s">
        <v>52</v>
      </c>
      <c r="E27" s="10">
        <v>1000</v>
      </c>
      <c r="F27" s="10"/>
      <c r="G27" s="10"/>
      <c r="H27" s="4">
        <v>13000</v>
      </c>
      <c r="I27" s="9"/>
    </row>
    <row r="28" s="1" customFormat="1" spans="1:9">
      <c r="A28" s="4"/>
      <c r="B28" s="5" t="s">
        <v>53</v>
      </c>
      <c r="C28" s="10" t="s">
        <v>54</v>
      </c>
      <c r="D28" s="4" t="s">
        <v>55</v>
      </c>
      <c r="E28" s="10">
        <v>8000</v>
      </c>
      <c r="F28" s="10"/>
      <c r="G28" s="10"/>
      <c r="H28" s="4">
        <v>600000</v>
      </c>
      <c r="I28" s="9"/>
    </row>
    <row r="29" s="1" customFormat="1" spans="1:9">
      <c r="A29" s="4"/>
      <c r="B29" s="5" t="s">
        <v>53</v>
      </c>
      <c r="C29" s="5" t="s">
        <v>54</v>
      </c>
      <c r="D29" s="4" t="s">
        <v>43</v>
      </c>
      <c r="E29" s="5">
        <v>2000</v>
      </c>
      <c r="F29" s="5"/>
      <c r="G29" s="5"/>
      <c r="H29" s="4">
        <v>20000</v>
      </c>
      <c r="I29" s="9"/>
    </row>
    <row r="30" s="1" customFormat="1" spans="1:9">
      <c r="A30" s="6" t="s">
        <v>56</v>
      </c>
      <c r="B30" s="7"/>
      <c r="C30" s="7"/>
      <c r="D30" s="8"/>
      <c r="E30" s="9">
        <f>SUM(E17:E29)</f>
        <v>40376.53</v>
      </c>
      <c r="F30" s="9">
        <f>SUM(F17:F29)</f>
        <v>14971.24</v>
      </c>
      <c r="G30" s="9">
        <f>SUM(G17:G29)</f>
        <v>0</v>
      </c>
      <c r="H30" s="9">
        <f>SUM(H17:H29)</f>
        <v>3177893.4</v>
      </c>
      <c r="I30" s="9"/>
    </row>
    <row r="31" spans="1:9">
      <c r="A31" s="4" t="s">
        <v>57</v>
      </c>
      <c r="B31" s="5" t="s">
        <v>58</v>
      </c>
      <c r="C31" s="4" t="s">
        <v>59</v>
      </c>
      <c r="D31" s="4" t="s">
        <v>27</v>
      </c>
      <c r="E31" s="4">
        <v>8207.06</v>
      </c>
      <c r="F31" s="4">
        <v>973.3</v>
      </c>
      <c r="G31" s="4"/>
      <c r="H31" s="4">
        <f t="shared" ref="H29:H34" si="1">E31*10+F31*20</f>
        <v>101536.6</v>
      </c>
      <c r="I31" s="4"/>
    </row>
    <row r="32" spans="1:9">
      <c r="A32" s="4"/>
      <c r="B32" s="5" t="s">
        <v>60</v>
      </c>
      <c r="C32" s="4" t="s">
        <v>59</v>
      </c>
      <c r="D32" s="4" t="s">
        <v>27</v>
      </c>
      <c r="E32" s="4">
        <v>1003.18</v>
      </c>
      <c r="F32" s="4">
        <v>1000</v>
      </c>
      <c r="G32" s="4"/>
      <c r="H32" s="4">
        <f t="shared" si="1"/>
        <v>30031.8</v>
      </c>
      <c r="I32" s="4"/>
    </row>
    <row r="33" spans="1:9">
      <c r="A33" s="4"/>
      <c r="B33" s="5" t="s">
        <v>61</v>
      </c>
      <c r="C33" s="4" t="s">
        <v>62</v>
      </c>
      <c r="D33" s="4" t="s">
        <v>27</v>
      </c>
      <c r="E33" s="4">
        <v>1000</v>
      </c>
      <c r="F33" s="4"/>
      <c r="G33" s="4"/>
      <c r="H33" s="4">
        <f t="shared" si="1"/>
        <v>10000</v>
      </c>
      <c r="I33" s="4"/>
    </row>
    <row r="34" spans="1:9">
      <c r="A34" s="4"/>
      <c r="B34" s="5" t="s">
        <v>63</v>
      </c>
      <c r="C34" s="4" t="s">
        <v>62</v>
      </c>
      <c r="D34" s="4" t="s">
        <v>27</v>
      </c>
      <c r="E34" s="4">
        <v>5331.5</v>
      </c>
      <c r="F34" s="4">
        <v>1068.5</v>
      </c>
      <c r="G34" s="4"/>
      <c r="H34" s="4">
        <f t="shared" si="1"/>
        <v>74685</v>
      </c>
      <c r="I34" s="4"/>
    </row>
    <row r="35" s="1" customFormat="1" spans="1:9">
      <c r="A35" s="4"/>
      <c r="B35" s="5" t="s">
        <v>63</v>
      </c>
      <c r="C35" s="4" t="s">
        <v>62</v>
      </c>
      <c r="D35" s="4" t="s">
        <v>22</v>
      </c>
      <c r="E35" s="4">
        <v>2000</v>
      </c>
      <c r="F35" s="9"/>
      <c r="G35" s="11"/>
      <c r="H35" s="4">
        <v>130000</v>
      </c>
      <c r="I35" s="9"/>
    </row>
    <row r="36" s="1" customFormat="1" spans="1:9">
      <c r="A36" s="6" t="s">
        <v>64</v>
      </c>
      <c r="B36" s="7"/>
      <c r="C36" s="7"/>
      <c r="D36" s="8"/>
      <c r="E36" s="9">
        <f>SUM(E31:E35)</f>
        <v>17541.74</v>
      </c>
      <c r="F36" s="9">
        <f>SUM(F31:F35)</f>
        <v>3041.8</v>
      </c>
      <c r="G36" s="11"/>
      <c r="H36" s="9">
        <f>SUM(H31:H35)</f>
        <v>346253.4</v>
      </c>
      <c r="I36" s="9"/>
    </row>
    <row r="37" spans="1:9">
      <c r="A37" s="4" t="s">
        <v>65</v>
      </c>
      <c r="B37" s="5" t="s">
        <v>66</v>
      </c>
      <c r="C37" s="4" t="s">
        <v>67</v>
      </c>
      <c r="D37" s="4" t="s">
        <v>68</v>
      </c>
      <c r="E37" s="4">
        <v>400</v>
      </c>
      <c r="F37" s="4">
        <v>700</v>
      </c>
      <c r="G37" s="4"/>
      <c r="H37" s="4">
        <f>E37*30+F37*40</f>
        <v>40000</v>
      </c>
      <c r="I37" s="4"/>
    </row>
    <row r="38" spans="1:9">
      <c r="A38" s="4"/>
      <c r="B38" s="5" t="s">
        <v>69</v>
      </c>
      <c r="C38" s="4" t="s">
        <v>67</v>
      </c>
      <c r="D38" s="4" t="s">
        <v>14</v>
      </c>
      <c r="E38" s="4">
        <v>306.64</v>
      </c>
      <c r="F38" s="4">
        <v>2794</v>
      </c>
      <c r="G38" s="4"/>
      <c r="H38" s="4">
        <f>E38*65+F38*50</f>
        <v>159631.6</v>
      </c>
      <c r="I38" s="4"/>
    </row>
    <row r="39" spans="1:9">
      <c r="A39" s="4"/>
      <c r="B39" s="5" t="s">
        <v>70</v>
      </c>
      <c r="C39" s="4" t="s">
        <v>67</v>
      </c>
      <c r="D39" s="4" t="s">
        <v>68</v>
      </c>
      <c r="E39" s="4"/>
      <c r="F39" s="4"/>
      <c r="G39" s="4">
        <v>500</v>
      </c>
      <c r="H39" s="4">
        <v>15000</v>
      </c>
      <c r="I39" s="4"/>
    </row>
    <row r="40" spans="1:9">
      <c r="A40" s="4"/>
      <c r="B40" s="5" t="s">
        <v>71</v>
      </c>
      <c r="C40" s="4" t="s">
        <v>72</v>
      </c>
      <c r="D40" s="4" t="s">
        <v>22</v>
      </c>
      <c r="E40" s="4">
        <v>1000</v>
      </c>
      <c r="F40" s="4"/>
      <c r="G40" s="4"/>
      <c r="H40" s="4">
        <v>65000</v>
      </c>
      <c r="I40" s="4"/>
    </row>
    <row r="41" spans="1:9">
      <c r="A41" s="4"/>
      <c r="B41" s="5" t="s">
        <v>71</v>
      </c>
      <c r="C41" s="4" t="s">
        <v>72</v>
      </c>
      <c r="D41" s="4" t="s">
        <v>52</v>
      </c>
      <c r="E41" s="4"/>
      <c r="F41" s="4">
        <v>2780.4</v>
      </c>
      <c r="G41" s="4"/>
      <c r="H41" s="4">
        <v>166824</v>
      </c>
      <c r="I41" s="4"/>
    </row>
    <row r="42" spans="1:9">
      <c r="A42" s="4"/>
      <c r="B42" s="5" t="s">
        <v>71</v>
      </c>
      <c r="C42" s="4" t="s">
        <v>72</v>
      </c>
      <c r="D42" s="4" t="s">
        <v>68</v>
      </c>
      <c r="E42" s="4">
        <v>100</v>
      </c>
      <c r="F42" s="4"/>
      <c r="G42" s="4"/>
      <c r="H42" s="4">
        <v>3000</v>
      </c>
      <c r="I42" s="4"/>
    </row>
    <row r="43" s="1" customFormat="1" spans="1:9">
      <c r="A43" s="4"/>
      <c r="B43" s="5" t="s">
        <v>71</v>
      </c>
      <c r="C43" s="4" t="s">
        <v>72</v>
      </c>
      <c r="D43" s="4" t="s">
        <v>27</v>
      </c>
      <c r="F43" s="4">
        <v>314.35</v>
      </c>
      <c r="G43" s="5"/>
      <c r="H43" s="4">
        <v>6287</v>
      </c>
      <c r="I43" s="9"/>
    </row>
    <row r="44" s="1" customFormat="1" spans="1:9">
      <c r="A44" s="4"/>
      <c r="B44" s="5" t="s">
        <v>66</v>
      </c>
      <c r="C44" s="4" t="s">
        <v>67</v>
      </c>
      <c r="D44" s="4" t="s">
        <v>27</v>
      </c>
      <c r="E44" s="5">
        <v>2563.75</v>
      </c>
      <c r="F44" s="5">
        <v>972.14</v>
      </c>
      <c r="G44" s="5"/>
      <c r="H44" s="4">
        <f>E44*10+F44*20</f>
        <v>45080.3</v>
      </c>
      <c r="I44" s="9"/>
    </row>
    <row r="45" s="1" customFormat="1" spans="1:9">
      <c r="A45" s="4"/>
      <c r="B45" s="5" t="s">
        <v>70</v>
      </c>
      <c r="C45" s="4" t="s">
        <v>67</v>
      </c>
      <c r="D45" s="4" t="s">
        <v>27</v>
      </c>
      <c r="E45" s="5">
        <v>4021.5</v>
      </c>
      <c r="F45" s="5">
        <v>539.98</v>
      </c>
      <c r="G45" s="5">
        <v>52.5</v>
      </c>
      <c r="H45" s="4">
        <f>E45*10+F45*20+G45*8</f>
        <v>51434.6</v>
      </c>
      <c r="I45" s="9"/>
    </row>
    <row r="46" s="1" customFormat="1" spans="1:9">
      <c r="A46" s="6" t="s">
        <v>73</v>
      </c>
      <c r="B46" s="7"/>
      <c r="C46" s="7"/>
      <c r="D46" s="8"/>
      <c r="E46" s="9">
        <f>SUM(E37:E45)</f>
        <v>8391.89</v>
      </c>
      <c r="F46" s="9">
        <f>SUM(F37:F45)</f>
        <v>8100.87</v>
      </c>
      <c r="G46" s="9">
        <f>SUM(G37:G45)</f>
        <v>552.5</v>
      </c>
      <c r="H46" s="9">
        <f>SUM(H37:H45)</f>
        <v>552257.5</v>
      </c>
      <c r="I46" s="9"/>
    </row>
    <row r="47" spans="1:9">
      <c r="A47" s="4" t="s">
        <v>74</v>
      </c>
      <c r="B47" s="5" t="s">
        <v>75</v>
      </c>
      <c r="C47" s="4" t="s">
        <v>76</v>
      </c>
      <c r="D47" s="4" t="s">
        <v>14</v>
      </c>
      <c r="E47" s="4">
        <v>6659.27</v>
      </c>
      <c r="F47" s="4">
        <v>3273.12</v>
      </c>
      <c r="G47" s="4"/>
      <c r="H47" s="4">
        <v>656508.55</v>
      </c>
      <c r="I47" s="4" t="s">
        <v>77</v>
      </c>
    </row>
    <row r="48" spans="1:9">
      <c r="A48" s="4"/>
      <c r="B48" s="5" t="s">
        <v>78</v>
      </c>
      <c r="C48" s="4" t="s">
        <v>79</v>
      </c>
      <c r="D48" s="4" t="s">
        <v>14</v>
      </c>
      <c r="E48" s="4">
        <v>6351.81</v>
      </c>
      <c r="F48" s="4">
        <v>3358.2</v>
      </c>
      <c r="G48" s="4"/>
      <c r="H48" s="4">
        <f t="shared" ref="H47:H50" si="2">E48*65+F48*50</f>
        <v>580777.65</v>
      </c>
      <c r="I48" s="4"/>
    </row>
    <row r="49" spans="1:9">
      <c r="A49" s="4"/>
      <c r="B49" s="5" t="s">
        <v>80</v>
      </c>
      <c r="C49" s="4" t="s">
        <v>81</v>
      </c>
      <c r="D49" s="4" t="s">
        <v>22</v>
      </c>
      <c r="E49" s="4"/>
      <c r="F49" s="4">
        <v>1000</v>
      </c>
      <c r="G49" s="4"/>
      <c r="H49" s="4">
        <v>50000</v>
      </c>
      <c r="I49" s="4"/>
    </row>
    <row r="50" spans="1:9">
      <c r="A50" s="4"/>
      <c r="B50" s="5" t="s">
        <v>82</v>
      </c>
      <c r="C50" s="4" t="s">
        <v>83</v>
      </c>
      <c r="D50" s="4" t="s">
        <v>14</v>
      </c>
      <c r="E50" s="4">
        <v>2088</v>
      </c>
      <c r="F50" s="4">
        <v>2706</v>
      </c>
      <c r="G50" s="4"/>
      <c r="H50" s="4">
        <f t="shared" si="2"/>
        <v>271020</v>
      </c>
      <c r="I50" s="4"/>
    </row>
    <row r="51" s="1" customFormat="1" spans="1:9">
      <c r="A51" s="6" t="s">
        <v>84</v>
      </c>
      <c r="B51" s="7"/>
      <c r="C51" s="7"/>
      <c r="D51" s="8"/>
      <c r="E51" s="9">
        <f>SUM(E47:E50)</f>
        <v>15099.08</v>
      </c>
      <c r="F51" s="9">
        <f>SUM(F47:F50)</f>
        <v>10337.32</v>
      </c>
      <c r="G51" s="9">
        <f>SUM(G47:G50)</f>
        <v>0</v>
      </c>
      <c r="H51" s="9">
        <f>SUM(H47:H50)</f>
        <v>1558306.2</v>
      </c>
      <c r="I51" s="9"/>
    </row>
    <row r="52" spans="1:9">
      <c r="A52" s="4" t="s">
        <v>85</v>
      </c>
      <c r="B52" s="5" t="s">
        <v>86</v>
      </c>
      <c r="C52" s="4" t="s">
        <v>87</v>
      </c>
      <c r="D52" s="4" t="s">
        <v>14</v>
      </c>
      <c r="E52" s="4">
        <v>3714</v>
      </c>
      <c r="F52" s="4">
        <v>4422</v>
      </c>
      <c r="G52" s="4">
        <v>1864</v>
      </c>
      <c r="H52" s="4">
        <v>551982</v>
      </c>
      <c r="I52" s="4"/>
    </row>
    <row r="53" spans="1:9">
      <c r="A53" s="4"/>
      <c r="B53" s="5" t="s">
        <v>88</v>
      </c>
      <c r="C53" s="4" t="s">
        <v>87</v>
      </c>
      <c r="D53" s="4" t="s">
        <v>14</v>
      </c>
      <c r="E53" s="4">
        <v>1756</v>
      </c>
      <c r="F53" s="4">
        <v>4357</v>
      </c>
      <c r="G53" s="4">
        <v>2830</v>
      </c>
      <c r="H53" s="4">
        <f>E53*65+F53*50+G53*40</f>
        <v>445190</v>
      </c>
      <c r="I53" s="4"/>
    </row>
    <row r="54" spans="1:9">
      <c r="A54" s="4"/>
      <c r="B54" s="5" t="s">
        <v>89</v>
      </c>
      <c r="C54" s="4" t="s">
        <v>90</v>
      </c>
      <c r="D54" s="4" t="s">
        <v>14</v>
      </c>
      <c r="E54" s="4">
        <v>2423</v>
      </c>
      <c r="F54" s="4">
        <v>2947</v>
      </c>
      <c r="G54" s="4"/>
      <c r="H54" s="4">
        <v>334845</v>
      </c>
      <c r="I54" s="4" t="s">
        <v>38</v>
      </c>
    </row>
    <row r="55" s="1" customFormat="1" spans="1:9">
      <c r="A55" s="6" t="s">
        <v>91</v>
      </c>
      <c r="B55" s="7"/>
      <c r="C55" s="7"/>
      <c r="D55" s="8"/>
      <c r="E55" s="9">
        <f>SUM(E52:E54)</f>
        <v>7893</v>
      </c>
      <c r="F55" s="9">
        <f>SUM(F52:F54)</f>
        <v>11726</v>
      </c>
      <c r="G55" s="9">
        <f>SUM(G52:G54)</f>
        <v>4694</v>
      </c>
      <c r="H55" s="9">
        <f>SUM(H52:H54)</f>
        <v>1332017</v>
      </c>
      <c r="I55" s="9"/>
    </row>
    <row r="56" spans="1:9">
      <c r="A56" s="4" t="s">
        <v>92</v>
      </c>
      <c r="B56" s="5" t="s">
        <v>93</v>
      </c>
      <c r="C56" s="4" t="s">
        <v>94</v>
      </c>
      <c r="D56" s="4" t="s">
        <v>14</v>
      </c>
      <c r="E56" s="4">
        <v>2558.02</v>
      </c>
      <c r="F56" s="4">
        <v>481</v>
      </c>
      <c r="G56" s="4"/>
      <c r="H56" s="4">
        <v>190321.3</v>
      </c>
      <c r="I56" s="4"/>
    </row>
    <row r="57" spans="1:9">
      <c r="A57" s="4"/>
      <c r="B57" s="5" t="s">
        <v>95</v>
      </c>
      <c r="C57" s="4" t="s">
        <v>94</v>
      </c>
      <c r="D57" s="4" t="s">
        <v>14</v>
      </c>
      <c r="E57" s="4">
        <v>2458.74</v>
      </c>
      <c r="F57" s="4"/>
      <c r="G57" s="4"/>
      <c r="H57" s="4">
        <v>159818.1</v>
      </c>
      <c r="I57" s="4"/>
    </row>
    <row r="58" spans="1:9">
      <c r="A58" s="4"/>
      <c r="B58" s="5" t="s">
        <v>96</v>
      </c>
      <c r="C58" s="4" t="s">
        <v>17</v>
      </c>
      <c r="D58" s="4" t="s">
        <v>14</v>
      </c>
      <c r="E58" s="4">
        <v>1584.62</v>
      </c>
      <c r="F58" s="4">
        <v>1486.96</v>
      </c>
      <c r="G58" s="4"/>
      <c r="H58" s="4">
        <v>177348.3</v>
      </c>
      <c r="I58" s="4"/>
    </row>
    <row r="59" spans="1:9">
      <c r="A59" s="4"/>
      <c r="B59" s="5" t="s">
        <v>97</v>
      </c>
      <c r="C59" s="4" t="s">
        <v>98</v>
      </c>
      <c r="D59" s="4" t="s">
        <v>27</v>
      </c>
      <c r="E59" s="4">
        <v>2374.48</v>
      </c>
      <c r="F59" s="4"/>
      <c r="G59" s="4"/>
      <c r="H59" s="4">
        <f>E59*10+F59*20</f>
        <v>23744.8</v>
      </c>
      <c r="I59" s="4"/>
    </row>
    <row r="60" spans="1:9">
      <c r="A60" s="4"/>
      <c r="B60" s="5" t="s">
        <v>99</v>
      </c>
      <c r="C60" s="4" t="s">
        <v>94</v>
      </c>
      <c r="D60" s="4" t="s">
        <v>27</v>
      </c>
      <c r="E60" s="4">
        <v>1620</v>
      </c>
      <c r="F60" s="4">
        <v>345</v>
      </c>
      <c r="G60" s="4"/>
      <c r="H60" s="4">
        <f>E60*10+F60*20</f>
        <v>23100</v>
      </c>
      <c r="I60" s="4"/>
    </row>
    <row r="61" spans="1:9">
      <c r="A61" s="4"/>
      <c r="B61" s="5" t="s">
        <v>100</v>
      </c>
      <c r="C61" s="4" t="s">
        <v>98</v>
      </c>
      <c r="D61" s="4" t="s">
        <v>101</v>
      </c>
      <c r="E61" s="4"/>
      <c r="F61" s="4"/>
      <c r="G61" s="4">
        <v>1435</v>
      </c>
      <c r="H61" s="4">
        <v>5740</v>
      </c>
      <c r="I61" s="4"/>
    </row>
    <row r="62" s="1" customFormat="1" spans="1:9">
      <c r="A62" s="6" t="s">
        <v>102</v>
      </c>
      <c r="B62" s="7"/>
      <c r="C62" s="7"/>
      <c r="D62" s="8"/>
      <c r="E62" s="9">
        <f>SUM(E56:E61)</f>
        <v>10595.86</v>
      </c>
      <c r="F62" s="9">
        <f>SUM(F56:F61)</f>
        <v>2312.96</v>
      </c>
      <c r="G62" s="9">
        <f>SUM(G56:G61)</f>
        <v>1435</v>
      </c>
      <c r="H62" s="9">
        <f>SUM(H56:H61)</f>
        <v>580072.5</v>
      </c>
      <c r="I62" s="9"/>
    </row>
    <row r="63" spans="1:9">
      <c r="A63" s="6" t="s">
        <v>103</v>
      </c>
      <c r="B63" s="7"/>
      <c r="C63" s="7"/>
      <c r="D63" s="8"/>
      <c r="E63" s="9">
        <f t="shared" ref="E63:H63" si="3">E6+E12+E16+E30+E36+E46+E51+E55+E62</f>
        <v>132852.87</v>
      </c>
      <c r="F63" s="9">
        <f t="shared" si="3"/>
        <v>72543.12</v>
      </c>
      <c r="G63" s="9">
        <f t="shared" si="3"/>
        <v>7445.5</v>
      </c>
      <c r="H63" s="9">
        <f t="shared" si="3"/>
        <v>10190084.05</v>
      </c>
      <c r="I63" s="9"/>
    </row>
  </sheetData>
  <mergeCells count="27">
    <mergeCell ref="A1:I1"/>
    <mergeCell ref="E2:G2"/>
    <mergeCell ref="A6:D6"/>
    <mergeCell ref="A12:D12"/>
    <mergeCell ref="A16:D16"/>
    <mergeCell ref="A30:D30"/>
    <mergeCell ref="A36:D36"/>
    <mergeCell ref="A46:D46"/>
    <mergeCell ref="A51:D51"/>
    <mergeCell ref="A55:D55"/>
    <mergeCell ref="A62:D62"/>
    <mergeCell ref="A63:D63"/>
    <mergeCell ref="A2:A3"/>
    <mergeCell ref="A4:A5"/>
    <mergeCell ref="A7:A11"/>
    <mergeCell ref="A13:A15"/>
    <mergeCell ref="A17:A29"/>
    <mergeCell ref="A31:A35"/>
    <mergeCell ref="A37:A45"/>
    <mergeCell ref="A47:A50"/>
    <mergeCell ref="A52:A54"/>
    <mergeCell ref="A56:A61"/>
    <mergeCell ref="B2:B3"/>
    <mergeCell ref="C2:C3"/>
    <mergeCell ref="D2:D3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空余一地烟花</cp:lastModifiedBy>
  <dcterms:created xsi:type="dcterms:W3CDTF">2023-05-12T11:15:00Z</dcterms:created>
  <dcterms:modified xsi:type="dcterms:W3CDTF">2026-01-23T07:51:05Z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0E79A95D27604FAE96CC02C0233F59AC_12</vt:lpwstr>
  </property>
  <property fmtid="{D5CDD505-2E9C-101B-9397-08002B2CF9AE}" pid="4" name="CalculationRule">
    <vt:i4>0</vt:i4>
  </property>
</Properties>
</file>